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W Billiards and Snooker Association\Tournament Results\6 Red Snooker\"/>
    </mc:Choice>
  </mc:AlternateContent>
  <bookViews>
    <workbookView xWindow="0" yWindow="0" windowWidth="22830" windowHeight="11550"/>
  </bookViews>
  <sheets>
    <sheet name="Drawsheet" sheetId="1" r:id="rId1"/>
    <sheet name="Data" sheetId="2" r:id="rId2"/>
    <sheet name="Breaks" sheetId="3" r:id="rId3"/>
  </sheets>
  <calcPr calcId="152511"/>
</workbook>
</file>

<file path=xl/calcChain.xml><?xml version="1.0" encoding="utf-8"?>
<calcChain xmlns="http://schemas.openxmlformats.org/spreadsheetml/2006/main">
  <c r="F2" i="2" l="1"/>
  <c r="G2" i="2"/>
  <c r="H2" i="2"/>
  <c r="I2" i="2"/>
  <c r="M2" i="2"/>
  <c r="F3" i="2"/>
  <c r="G3" i="2"/>
  <c r="H3" i="2"/>
  <c r="I3" i="2"/>
  <c r="M3" i="2"/>
  <c r="F4" i="2"/>
  <c r="G4" i="2"/>
  <c r="H4" i="2"/>
  <c r="I4" i="2"/>
  <c r="M4" i="2"/>
  <c r="F5" i="2"/>
  <c r="G5" i="2"/>
  <c r="H5" i="2"/>
  <c r="I5" i="2"/>
  <c r="M5" i="2"/>
  <c r="F6" i="2"/>
  <c r="G6" i="2"/>
  <c r="H6" i="2"/>
  <c r="I6" i="2"/>
  <c r="M6" i="2"/>
  <c r="F7" i="2"/>
  <c r="G7" i="2"/>
  <c r="H7" i="2"/>
  <c r="I7" i="2"/>
  <c r="M7" i="2"/>
  <c r="F8" i="2"/>
  <c r="G8" i="2"/>
  <c r="H8" i="2"/>
  <c r="D13" i="2" s="1"/>
  <c r="I8" i="2"/>
  <c r="M8" i="2"/>
  <c r="F9" i="2"/>
  <c r="G9" i="2"/>
  <c r="H9" i="2"/>
  <c r="I9" i="2"/>
  <c r="M9" i="2"/>
  <c r="A50" i="1" s="1"/>
  <c r="F10" i="2"/>
  <c r="G10" i="2"/>
  <c r="H10" i="2"/>
  <c r="I10" i="2"/>
  <c r="M10" i="2"/>
  <c r="F11" i="2"/>
  <c r="G11" i="2"/>
  <c r="H11" i="2"/>
  <c r="I11" i="2"/>
  <c r="M11" i="2"/>
  <c r="F12" i="2"/>
  <c r="G12" i="2"/>
  <c r="H12" i="2"/>
  <c r="I12" i="2"/>
  <c r="M12" i="2"/>
  <c r="F13" i="2"/>
  <c r="G13" i="2"/>
  <c r="H13" i="2"/>
  <c r="I13" i="2"/>
  <c r="M13" i="2"/>
  <c r="F14" i="2"/>
  <c r="G14" i="2"/>
  <c r="H14" i="2"/>
  <c r="I14" i="2"/>
  <c r="M14" i="2"/>
  <c r="F15" i="2"/>
  <c r="G15" i="2"/>
  <c r="H15" i="2"/>
  <c r="I15" i="2"/>
  <c r="M15" i="2"/>
  <c r="F16" i="2"/>
  <c r="G16" i="2"/>
  <c r="H16" i="2"/>
  <c r="I16" i="2"/>
  <c r="M16" i="2"/>
  <c r="G28" i="1" s="1"/>
  <c r="L6" i="2" l="1"/>
  <c r="L9" i="2"/>
  <c r="L8" i="2"/>
  <c r="L7" i="2"/>
  <c r="E12" i="2"/>
  <c r="D15" i="2" s="1"/>
  <c r="D12" i="2"/>
  <c r="E11" i="2"/>
  <c r="D11" i="2"/>
  <c r="L4" i="2"/>
  <c r="E10" i="2"/>
  <c r="L3" i="2"/>
  <c r="L2" i="2"/>
  <c r="D10" i="2"/>
  <c r="D14" i="2" s="1"/>
  <c r="L11" i="2"/>
  <c r="L13" i="2"/>
  <c r="L12" i="2"/>
  <c r="E14" i="2"/>
  <c r="D16" i="2" s="1"/>
  <c r="L5" i="2"/>
  <c r="E13" i="2"/>
  <c r="E15" i="2" s="1"/>
  <c r="E16" i="2" s="1"/>
  <c r="L16" i="2" l="1"/>
  <c r="L14" i="2"/>
  <c r="L15" i="2"/>
  <c r="L10" i="2"/>
</calcChain>
</file>

<file path=xl/sharedStrings.xml><?xml version="1.0" encoding="utf-8"?>
<sst xmlns="http://schemas.openxmlformats.org/spreadsheetml/2006/main" count="102" uniqueCount="89">
  <si>
    <t>Last 16</t>
  </si>
  <si>
    <t>Quarter Finals</t>
  </si>
  <si>
    <t>Semi Finals</t>
  </si>
  <si>
    <t>CompID</t>
  </si>
  <si>
    <t>RoundNo</t>
  </si>
  <si>
    <t>MatchNo</t>
  </si>
  <si>
    <t>Player1</t>
  </si>
  <si>
    <t>Player2</t>
  </si>
  <si>
    <t>Player1Score</t>
  </si>
  <si>
    <t>Player2Score</t>
  </si>
  <si>
    <t>Player1FFT</t>
  </si>
  <si>
    <t>Player2FFT</t>
  </si>
  <si>
    <t>Player1ID</t>
  </si>
  <si>
    <t>Player2ID</t>
  </si>
  <si>
    <t>FrameScores</t>
  </si>
  <si>
    <t>F1P1</t>
  </si>
  <si>
    <t>F1P2</t>
  </si>
  <si>
    <t>F2P1</t>
  </si>
  <si>
    <t>F2P2</t>
  </si>
  <si>
    <t>F3P1</t>
  </si>
  <si>
    <t>F4P2</t>
  </si>
  <si>
    <t>F3P2</t>
  </si>
  <si>
    <t>F4P1</t>
  </si>
  <si>
    <t>F5P1</t>
  </si>
  <si>
    <t>F5P2</t>
  </si>
  <si>
    <t>F6P1</t>
  </si>
  <si>
    <t>F6P2</t>
  </si>
  <si>
    <t>F7P1</t>
  </si>
  <si>
    <t>F7P2</t>
  </si>
  <si>
    <t>F8P1</t>
  </si>
  <si>
    <t>F8P2</t>
  </si>
  <si>
    <t>F9P1</t>
  </si>
  <si>
    <t>F9P2</t>
  </si>
  <si>
    <t>F10P1</t>
  </si>
  <si>
    <t>F10P2</t>
  </si>
  <si>
    <t>F11P1</t>
  </si>
  <si>
    <t>F22P2</t>
  </si>
  <si>
    <t>F12P1</t>
  </si>
  <si>
    <t>F12P2</t>
  </si>
  <si>
    <t>F13P1</t>
  </si>
  <si>
    <t>F13P2</t>
  </si>
  <si>
    <t>F14P1</t>
  </si>
  <si>
    <t>F14P2</t>
  </si>
  <si>
    <t>F15P1</t>
  </si>
  <si>
    <t>F15P2</t>
  </si>
  <si>
    <t>Chris Kovacs</t>
  </si>
  <si>
    <t>Robbie Tibbs</t>
  </si>
  <si>
    <t>Tad Babiak</t>
  </si>
  <si>
    <t>Shannon Dixon</t>
  </si>
  <si>
    <t>Chee Yap</t>
  </si>
  <si>
    <t>Brad Harris</t>
  </si>
  <si>
    <t>Johl Younger</t>
  </si>
  <si>
    <t>Glen Wilkinson</t>
  </si>
  <si>
    <t>Vinnie Calabrese</t>
  </si>
  <si>
    <t>Joe Minici</t>
  </si>
  <si>
    <t>Paul Balzer</t>
  </si>
  <si>
    <t>Chris McBreen</t>
  </si>
  <si>
    <t>Alastair Davidson</t>
  </si>
  <si>
    <t>Adrian Ridley</t>
  </si>
  <si>
    <t>Stuart Lawler</t>
  </si>
  <si>
    <t>67,60</t>
  </si>
  <si>
    <t>53,40,42,47,45</t>
  </si>
  <si>
    <t>83,40,49,40</t>
  </si>
  <si>
    <t>126,46,57,44,41,50,49,80,72,50</t>
  </si>
  <si>
    <t>63,44,92,42</t>
  </si>
  <si>
    <t>Final</t>
  </si>
  <si>
    <t>2015 NSW State 6 Red Snooker Championship</t>
  </si>
  <si>
    <t>JOM WANGTA</t>
  </si>
  <si>
    <t>PETER MATHERS</t>
  </si>
  <si>
    <t>MITCHELL HANDLEY</t>
  </si>
  <si>
    <t>SHANNON DIXON</t>
  </si>
  <si>
    <t>JOE MINICI</t>
  </si>
  <si>
    <t>MICHAEL HOUGH</t>
  </si>
  <si>
    <t>ANDREW PARKER</t>
  </si>
  <si>
    <t>TERRY EMMET</t>
  </si>
  <si>
    <t xml:space="preserve">STEVE JAY </t>
  </si>
  <si>
    <t>GARY MARES</t>
  </si>
  <si>
    <t>NATHAN KARAM</t>
  </si>
  <si>
    <t>LUKE HOUGH</t>
  </si>
  <si>
    <t>LUKE BRADLEY</t>
  </si>
  <si>
    <t>DAVID WALLER</t>
  </si>
  <si>
    <t>BRETT COWLEY</t>
  </si>
  <si>
    <t>HASSAN KERDE</t>
  </si>
  <si>
    <t>W/O</t>
  </si>
  <si>
    <t>TERRY EMMETT</t>
  </si>
  <si>
    <t>BEST OF 7</t>
  </si>
  <si>
    <t>BEST OF 9</t>
  </si>
  <si>
    <t>BEST OF 11</t>
  </si>
  <si>
    <t>HASSAN KERRDE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</si>
</sst>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0" borderId="0" xfId="1" applyFont="1"/>
    <xf numFmtId="0" fontId="2" fillId="0" borderId="0" xfId="1"/>
    <xf numFmtId="0" fontId="2" fillId="0" borderId="0" xfId="1" applyFont="1"/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4" fillId="0" borderId="0" xfId="1" applyFont="1"/>
    <xf numFmtId="0" fontId="7" fillId="0" borderId="0" xfId="1" applyFont="1" applyAlignment="1">
      <alignment horizontal="center"/>
    </xf>
    <xf numFmtId="0" fontId="4" fillId="0" borderId="0" xfId="1" applyFont="1" applyBorder="1"/>
    <xf numFmtId="0" fontId="7" fillId="0" borderId="0" xfId="1" applyFont="1" applyBorder="1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2" fillId="0" borderId="0" xfId="1" applyFont="1" applyBorder="1"/>
    <xf numFmtId="0" fontId="5" fillId="0" borderId="0" xfId="1" applyFont="1" applyBorder="1"/>
    <xf numFmtId="0" fontId="8" fillId="0" borderId="0" xfId="1" applyFont="1"/>
    <xf numFmtId="0" fontId="1" fillId="0" borderId="0" xfId="0" applyFont="1"/>
    <xf numFmtId="0" fontId="9" fillId="0" borderId="0" xfId="1" applyFont="1" applyBorder="1" applyAlignment="1">
      <alignment horizontal="left" vertical="top"/>
    </xf>
    <xf numFmtId="0" fontId="5" fillId="0" borderId="0" xfId="1" applyFont="1" applyAlignment="1">
      <alignment horizontal="left"/>
    </xf>
    <xf numFmtId="0" fontId="6" fillId="0" borderId="1" xfId="1" applyFont="1" applyBorder="1" applyAlignment="1">
      <alignment horizontal="center"/>
    </xf>
    <xf numFmtId="0" fontId="5" fillId="0" borderId="1" xfId="1" applyFont="1" applyBorder="1"/>
    <xf numFmtId="0" fontId="7" fillId="0" borderId="1" xfId="1" applyFont="1" applyBorder="1"/>
    <xf numFmtId="0" fontId="4" fillId="0" borderId="1" xfId="1" applyFont="1" applyBorder="1"/>
    <xf numFmtId="0" fontId="5" fillId="0" borderId="1" xfId="1" applyFont="1" applyBorder="1" applyAlignment="1">
      <alignment horizontal="center"/>
    </xf>
    <xf numFmtId="0" fontId="11" fillId="2" borderId="2" xfId="1" applyFont="1" applyFill="1" applyBorder="1" applyAlignment="1">
      <alignment horizontal="left"/>
    </xf>
    <xf numFmtId="0" fontId="11" fillId="2" borderId="3" xfId="1" applyFont="1" applyFill="1" applyBorder="1" applyAlignment="1">
      <alignment horizontal="left"/>
    </xf>
    <xf numFmtId="0" fontId="11" fillId="3" borderId="4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1" fillId="3" borderId="6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7" xfId="1" applyFont="1" applyBorder="1" applyAlignment="1">
      <alignment horizontal="left" vertical="top" wrapText="1"/>
    </xf>
    <xf numFmtId="0" fontId="9" fillId="0" borderId="0" xfId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5</xdr:row>
      <xdr:rowOff>133350</xdr:rowOff>
    </xdr:from>
    <xdr:to>
      <xdr:col>7</xdr:col>
      <xdr:colOff>133350</xdr:colOff>
      <xdr:row>9</xdr:row>
      <xdr:rowOff>66675</xdr:rowOff>
    </xdr:to>
    <xdr:pic>
      <xdr:nvPicPr>
        <xdr:cNvPr id="4" name="Picture 3" descr="Marconi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1524000"/>
          <a:ext cx="3000375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44</xdr:row>
      <xdr:rowOff>66675</xdr:rowOff>
    </xdr:from>
    <xdr:to>
      <xdr:col>6</xdr:col>
      <xdr:colOff>1101725</xdr:colOff>
      <xdr:row>48</xdr:row>
      <xdr:rowOff>120650</xdr:rowOff>
    </xdr:to>
    <xdr:pic>
      <xdr:nvPicPr>
        <xdr:cNvPr id="5" name="Picture 4" descr="BSA%20NSW_Logo_New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10372725"/>
          <a:ext cx="968375" cy="968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7"/>
  <sheetViews>
    <sheetView tabSelected="1" topLeftCell="A13" zoomScaleNormal="100" zoomScaleSheetLayoutView="200" workbookViewId="0">
      <selection activeCell="K27" sqref="K27"/>
    </sheetView>
  </sheetViews>
  <sheetFormatPr defaultRowHeight="15" x14ac:dyDescent="0.2"/>
  <cols>
    <col min="1" max="1" width="28.7109375" style="1" customWidth="1"/>
    <col min="2" max="2" width="4.28515625" style="1" customWidth="1"/>
    <col min="3" max="3" width="25.140625" style="1" customWidth="1"/>
    <col min="4" max="4" width="4.140625" style="1" customWidth="1"/>
    <col min="5" max="5" width="23.7109375" style="2" customWidth="1"/>
    <col min="6" max="6" width="4.28515625" style="2" customWidth="1"/>
    <col min="7" max="7" width="24.7109375" style="1" customWidth="1"/>
    <col min="8" max="8" width="4.28515625" style="1" customWidth="1"/>
    <col min="9" max="10" width="8.85546875" style="1" customWidth="1"/>
    <col min="11" max="11" width="11" style="1" customWidth="1"/>
    <col min="12" max="25" width="8.85546875" style="1" customWidth="1"/>
    <col min="26" max="16384" width="9.140625" style="2"/>
  </cols>
  <sheetData>
    <row r="1" spans="1:11" ht="42.75" customHeight="1" x14ac:dyDescent="0.4">
      <c r="A1" s="33" t="s">
        <v>66</v>
      </c>
      <c r="B1" s="33"/>
      <c r="C1" s="33"/>
      <c r="D1" s="33"/>
      <c r="E1" s="33"/>
      <c r="F1" s="33"/>
      <c r="G1" s="33"/>
      <c r="H1" s="33"/>
    </row>
    <row r="2" spans="1:11" s="6" customFormat="1" ht="12.75" x14ac:dyDescent="0.2">
      <c r="A2" s="20"/>
      <c r="B2" s="21"/>
      <c r="C2" s="22"/>
      <c r="D2" s="23"/>
      <c r="E2" s="23"/>
      <c r="F2" s="23"/>
      <c r="G2" s="24"/>
      <c r="H2" s="22"/>
    </row>
    <row r="3" spans="1:11" s="6" customFormat="1" ht="18" customHeight="1" x14ac:dyDescent="0.2">
      <c r="A3" s="31" t="s">
        <v>0</v>
      </c>
      <c r="B3" s="4"/>
      <c r="C3" s="31" t="s">
        <v>1</v>
      </c>
      <c r="D3" s="7"/>
      <c r="E3" s="31" t="s">
        <v>2</v>
      </c>
      <c r="F3" s="7"/>
      <c r="G3" s="31" t="s">
        <v>65</v>
      </c>
    </row>
    <row r="4" spans="1:11" s="6" customFormat="1" ht="18" customHeight="1" x14ac:dyDescent="0.2">
      <c r="A4" s="31" t="s">
        <v>85</v>
      </c>
      <c r="C4" s="31" t="s">
        <v>86</v>
      </c>
      <c r="E4" s="31" t="s">
        <v>87</v>
      </c>
      <c r="F4" s="4"/>
      <c r="G4" s="31" t="s">
        <v>87</v>
      </c>
    </row>
    <row r="5" spans="1:11" s="6" customFormat="1" ht="18" customHeight="1" x14ac:dyDescent="0.2">
      <c r="A5" s="4"/>
      <c r="E5" s="4"/>
      <c r="F5" s="4"/>
      <c r="I5" s="8"/>
    </row>
    <row r="6" spans="1:11" s="6" customFormat="1" ht="18" customHeight="1" x14ac:dyDescent="0.25">
      <c r="A6" s="25" t="s">
        <v>67</v>
      </c>
      <c r="B6" s="27">
        <v>4</v>
      </c>
      <c r="E6" s="4"/>
      <c r="F6" s="4"/>
      <c r="H6" s="9"/>
      <c r="I6" s="9"/>
      <c r="J6" s="10"/>
      <c r="K6" s="10"/>
    </row>
    <row r="7" spans="1:11" s="6" customFormat="1" ht="18" customHeight="1" x14ac:dyDescent="0.25">
      <c r="A7" s="26" t="s">
        <v>68</v>
      </c>
      <c r="B7" s="28">
        <v>2</v>
      </c>
      <c r="E7" s="4"/>
      <c r="F7" s="4"/>
      <c r="H7" s="10"/>
      <c r="I7" s="11"/>
      <c r="J7" s="10"/>
      <c r="K7" s="10"/>
    </row>
    <row r="8" spans="1:11" s="6" customFormat="1" ht="18" customHeight="1" x14ac:dyDescent="0.2">
      <c r="A8" s="18"/>
      <c r="B8" s="8"/>
      <c r="C8" s="4"/>
      <c r="H8" s="10"/>
      <c r="I8" s="12"/>
      <c r="J8" s="10"/>
      <c r="K8" s="10"/>
    </row>
    <row r="9" spans="1:11" s="6" customFormat="1" ht="18" customHeight="1" x14ac:dyDescent="0.25">
      <c r="A9" s="3"/>
      <c r="B9" s="8"/>
      <c r="C9" s="25" t="s">
        <v>67</v>
      </c>
      <c r="D9" s="29">
        <v>5</v>
      </c>
      <c r="H9" s="9"/>
      <c r="I9" s="13"/>
      <c r="J9" s="10"/>
      <c r="K9" s="10"/>
    </row>
    <row r="10" spans="1:11" s="6" customFormat="1" ht="18" customHeight="1" x14ac:dyDescent="0.25">
      <c r="A10" s="3"/>
      <c r="B10" s="8"/>
      <c r="C10" s="26" t="s">
        <v>70</v>
      </c>
      <c r="D10" s="30">
        <v>2</v>
      </c>
      <c r="H10" s="10"/>
      <c r="I10" s="11"/>
      <c r="J10" s="10"/>
      <c r="K10" s="10"/>
    </row>
    <row r="11" spans="1:11" s="6" customFormat="1" ht="18" customHeight="1" x14ac:dyDescent="0.2">
      <c r="A11" s="4"/>
      <c r="B11" s="8"/>
      <c r="C11" s="34"/>
      <c r="D11" s="34"/>
      <c r="H11" s="10"/>
      <c r="I11" s="12"/>
      <c r="J11" s="10"/>
      <c r="K11" s="10"/>
    </row>
    <row r="12" spans="1:11" s="6" customFormat="1" ht="18" customHeight="1" x14ac:dyDescent="0.25">
      <c r="A12" s="25" t="s">
        <v>69</v>
      </c>
      <c r="B12" s="29">
        <v>1</v>
      </c>
      <c r="C12" s="35"/>
      <c r="D12" s="35"/>
      <c r="H12" s="9"/>
      <c r="I12" s="9"/>
      <c r="J12" s="10"/>
      <c r="K12" s="10"/>
    </row>
    <row r="13" spans="1:11" s="6" customFormat="1" ht="18" customHeight="1" x14ac:dyDescent="0.25">
      <c r="A13" s="26" t="s">
        <v>70</v>
      </c>
      <c r="B13" s="30">
        <v>4</v>
      </c>
      <c r="D13" s="8"/>
      <c r="H13" s="14"/>
      <c r="I13" s="11"/>
      <c r="J13" s="10"/>
      <c r="K13" s="10"/>
    </row>
    <row r="14" spans="1:11" s="6" customFormat="1" ht="18" customHeight="1" x14ac:dyDescent="0.2">
      <c r="A14" s="18"/>
      <c r="B14" s="8"/>
      <c r="D14" s="8"/>
      <c r="E14" s="4"/>
      <c r="H14" s="14"/>
      <c r="I14" s="10"/>
      <c r="J14" s="10"/>
      <c r="K14" s="10"/>
    </row>
    <row r="15" spans="1:11" s="6" customFormat="1" ht="18" customHeight="1" x14ac:dyDescent="0.25">
      <c r="A15" s="3"/>
      <c r="B15" s="8"/>
      <c r="D15" s="8"/>
      <c r="E15" s="25" t="s">
        <v>67</v>
      </c>
      <c r="F15" s="29">
        <v>6</v>
      </c>
      <c r="H15" s="9"/>
      <c r="I15" s="9"/>
      <c r="J15" s="10"/>
      <c r="K15" s="10"/>
    </row>
    <row r="16" spans="1:11" s="6" customFormat="1" ht="18" customHeight="1" x14ac:dyDescent="0.25">
      <c r="A16" s="3"/>
      <c r="B16" s="8"/>
      <c r="D16" s="8"/>
      <c r="E16" s="26" t="s">
        <v>84</v>
      </c>
      <c r="F16" s="30">
        <v>3</v>
      </c>
      <c r="H16" s="15"/>
      <c r="I16" s="11"/>
      <c r="J16" s="10"/>
      <c r="K16" s="10"/>
    </row>
    <row r="17" spans="1:11" s="6" customFormat="1" ht="18" customHeight="1" x14ac:dyDescent="0.2">
      <c r="A17" s="4"/>
      <c r="B17" s="8"/>
      <c r="D17" s="8"/>
      <c r="E17" s="34"/>
      <c r="F17" s="34"/>
      <c r="H17" s="10"/>
      <c r="I17" s="12"/>
      <c r="J17" s="10"/>
      <c r="K17" s="10"/>
    </row>
    <row r="18" spans="1:11" s="6" customFormat="1" ht="18" customHeight="1" x14ac:dyDescent="0.25">
      <c r="A18" s="25" t="s">
        <v>71</v>
      </c>
      <c r="B18" s="29">
        <v>4</v>
      </c>
      <c r="D18" s="8"/>
      <c r="E18" s="35"/>
      <c r="F18" s="35"/>
      <c r="H18" s="9"/>
      <c r="I18" s="13"/>
      <c r="J18" s="10"/>
      <c r="K18" s="10"/>
    </row>
    <row r="19" spans="1:11" s="6" customFormat="1" ht="18" customHeight="1" x14ac:dyDescent="0.25">
      <c r="A19" s="26" t="s">
        <v>72</v>
      </c>
      <c r="B19" s="30">
        <v>2</v>
      </c>
      <c r="D19" s="8"/>
      <c r="F19" s="8"/>
      <c r="H19" s="15"/>
      <c r="I19" s="11"/>
      <c r="J19" s="10"/>
      <c r="K19" s="10"/>
    </row>
    <row r="20" spans="1:11" s="6" customFormat="1" ht="18" customHeight="1" x14ac:dyDescent="0.2">
      <c r="A20" s="18"/>
      <c r="B20" s="8"/>
      <c r="C20" s="4"/>
      <c r="D20" s="8"/>
      <c r="F20" s="8"/>
      <c r="H20" s="10"/>
      <c r="I20" s="12"/>
      <c r="J20" s="10"/>
      <c r="K20" s="10"/>
    </row>
    <row r="21" spans="1:11" s="6" customFormat="1" ht="18" customHeight="1" x14ac:dyDescent="0.25">
      <c r="A21" s="3"/>
      <c r="B21" s="8"/>
      <c r="C21" s="25" t="s">
        <v>71</v>
      </c>
      <c r="D21" s="29">
        <v>2</v>
      </c>
      <c r="F21" s="8"/>
      <c r="H21" s="9"/>
      <c r="I21" s="13"/>
      <c r="J21" s="10"/>
      <c r="K21" s="10"/>
    </row>
    <row r="22" spans="1:11" s="6" customFormat="1" ht="18" customHeight="1" x14ac:dyDescent="0.25">
      <c r="A22" s="3"/>
      <c r="B22" s="8"/>
      <c r="C22" s="26" t="s">
        <v>84</v>
      </c>
      <c r="D22" s="30">
        <v>5</v>
      </c>
      <c r="F22" s="8"/>
      <c r="H22" s="10"/>
      <c r="I22" s="11"/>
      <c r="J22" s="10"/>
      <c r="K22" s="10"/>
    </row>
    <row r="23" spans="1:11" s="6" customFormat="1" ht="18" customHeight="1" x14ac:dyDescent="0.2">
      <c r="A23" s="4"/>
      <c r="B23" s="8"/>
      <c r="C23" s="18"/>
      <c r="D23" s="8"/>
      <c r="F23" s="8"/>
      <c r="H23" s="10"/>
      <c r="I23" s="12"/>
      <c r="J23" s="10"/>
      <c r="K23" s="10"/>
    </row>
    <row r="24" spans="1:11" s="6" customFormat="1" ht="18" customHeight="1" x14ac:dyDescent="0.25">
      <c r="A24" s="25" t="s">
        <v>73</v>
      </c>
      <c r="B24" s="29">
        <v>1</v>
      </c>
      <c r="C24" s="16"/>
      <c r="D24" s="8"/>
      <c r="G24" s="5"/>
      <c r="H24" s="8"/>
      <c r="I24" s="13"/>
      <c r="J24" s="10"/>
      <c r="K24" s="10"/>
    </row>
    <row r="25" spans="1:11" s="6" customFormat="1" ht="18" customHeight="1" x14ac:dyDescent="0.25">
      <c r="A25" s="26" t="s">
        <v>74</v>
      </c>
      <c r="B25" s="30">
        <v>4</v>
      </c>
      <c r="D25" s="8"/>
      <c r="G25" s="19"/>
      <c r="H25" s="8"/>
      <c r="I25" s="11"/>
      <c r="J25" s="10"/>
      <c r="K25" s="10"/>
    </row>
    <row r="26" spans="1:11" s="6" customFormat="1" ht="18" customHeight="1" x14ac:dyDescent="0.25">
      <c r="A26" s="18"/>
      <c r="B26" s="8"/>
      <c r="D26" s="8"/>
      <c r="G26" s="25" t="s">
        <v>67</v>
      </c>
      <c r="H26" s="29">
        <v>6</v>
      </c>
      <c r="I26" s="10"/>
      <c r="J26" s="10"/>
      <c r="K26" s="10"/>
    </row>
    <row r="27" spans="1:11" s="6" customFormat="1" ht="18" customHeight="1" x14ac:dyDescent="0.25">
      <c r="A27" s="3"/>
      <c r="B27" s="8"/>
      <c r="D27" s="8"/>
      <c r="G27" s="26" t="s">
        <v>88</v>
      </c>
      <c r="H27" s="30">
        <v>5</v>
      </c>
      <c r="I27" s="13"/>
      <c r="J27" s="10"/>
      <c r="K27" s="10"/>
    </row>
    <row r="28" spans="1:11" s="6" customFormat="1" ht="18" customHeight="1" x14ac:dyDescent="0.2">
      <c r="A28" s="3"/>
      <c r="B28" s="8"/>
      <c r="D28" s="8"/>
      <c r="F28" s="8"/>
      <c r="G28" s="34" t="str">
        <f>LEFT(Data!$M16,IF(LEN(Data!$M16),FIND(", -",Data!$M16)-1,0))</f>
        <v/>
      </c>
      <c r="H28" s="34"/>
      <c r="I28" s="11"/>
      <c r="J28" s="10"/>
      <c r="K28" s="10"/>
    </row>
    <row r="29" spans="1:11" s="6" customFormat="1" ht="18" customHeight="1" x14ac:dyDescent="0.2">
      <c r="A29" s="4"/>
      <c r="B29" s="8"/>
      <c r="D29" s="8"/>
      <c r="F29" s="8"/>
      <c r="G29" s="35"/>
      <c r="H29" s="35"/>
      <c r="I29" s="8"/>
    </row>
    <row r="30" spans="1:11" s="6" customFormat="1" ht="18" customHeight="1" x14ac:dyDescent="0.25">
      <c r="A30" s="25" t="s">
        <v>75</v>
      </c>
      <c r="B30" s="29">
        <v>0</v>
      </c>
      <c r="D30" s="8"/>
      <c r="F30" s="8"/>
      <c r="I30" s="8"/>
    </row>
    <row r="31" spans="1:11" s="6" customFormat="1" ht="18" customHeight="1" x14ac:dyDescent="0.25">
      <c r="A31" s="26" t="s">
        <v>76</v>
      </c>
      <c r="B31" s="30">
        <v>4</v>
      </c>
      <c r="D31" s="8"/>
      <c r="F31" s="8"/>
      <c r="I31" s="8"/>
    </row>
    <row r="32" spans="1:11" s="6" customFormat="1" ht="18" customHeight="1" x14ac:dyDescent="0.2">
      <c r="A32" s="18"/>
      <c r="B32" s="8"/>
      <c r="C32" s="4"/>
      <c r="D32" s="8"/>
      <c r="F32" s="8"/>
      <c r="I32" s="8"/>
    </row>
    <row r="33" spans="1:9" s="6" customFormat="1" ht="18" customHeight="1" x14ac:dyDescent="0.25">
      <c r="A33" s="3"/>
      <c r="B33" s="8"/>
      <c r="C33" s="25" t="s">
        <v>76</v>
      </c>
      <c r="D33" s="32" t="s">
        <v>83</v>
      </c>
      <c r="F33" s="8"/>
      <c r="I33" s="8"/>
    </row>
    <row r="34" spans="1:9" s="6" customFormat="1" ht="18" customHeight="1" x14ac:dyDescent="0.25">
      <c r="A34" s="3"/>
      <c r="B34" s="8"/>
      <c r="C34" s="26" t="s">
        <v>78</v>
      </c>
      <c r="D34" s="30"/>
      <c r="F34" s="8"/>
      <c r="I34" s="8"/>
    </row>
    <row r="35" spans="1:9" s="6" customFormat="1" ht="18" customHeight="1" x14ac:dyDescent="0.2">
      <c r="A35" s="4"/>
      <c r="B35" s="8"/>
      <c r="C35" s="34"/>
      <c r="D35" s="34"/>
      <c r="F35" s="8"/>
      <c r="I35" s="8"/>
    </row>
    <row r="36" spans="1:9" s="6" customFormat="1" ht="18" customHeight="1" x14ac:dyDescent="0.25">
      <c r="A36" s="25" t="s">
        <v>77</v>
      </c>
      <c r="B36" s="29">
        <v>3</v>
      </c>
      <c r="C36" s="35"/>
      <c r="D36" s="35"/>
      <c r="F36" s="8"/>
      <c r="I36" s="8"/>
    </row>
    <row r="37" spans="1:9" s="6" customFormat="1" ht="18" customHeight="1" x14ac:dyDescent="0.25">
      <c r="A37" s="26" t="s">
        <v>78</v>
      </c>
      <c r="B37" s="30">
        <v>4</v>
      </c>
      <c r="D37" s="8"/>
      <c r="F37" s="8"/>
      <c r="I37" s="8"/>
    </row>
    <row r="38" spans="1:9" s="6" customFormat="1" ht="18" customHeight="1" x14ac:dyDescent="0.2">
      <c r="A38" s="18"/>
      <c r="B38" s="8"/>
      <c r="D38" s="8"/>
      <c r="E38" s="4"/>
      <c r="F38" s="8"/>
      <c r="I38" s="8"/>
    </row>
    <row r="39" spans="1:9" s="6" customFormat="1" ht="18" customHeight="1" x14ac:dyDescent="0.25">
      <c r="A39" s="3"/>
      <c r="B39" s="8"/>
      <c r="D39" s="8"/>
      <c r="E39" s="25" t="s">
        <v>76</v>
      </c>
      <c r="F39" s="29">
        <v>1</v>
      </c>
      <c r="I39" s="8"/>
    </row>
    <row r="40" spans="1:9" s="6" customFormat="1" ht="18" customHeight="1" x14ac:dyDescent="0.25">
      <c r="A40" s="3"/>
      <c r="B40" s="8"/>
      <c r="D40" s="8"/>
      <c r="E40" s="26" t="s">
        <v>82</v>
      </c>
      <c r="F40" s="30">
        <v>6</v>
      </c>
      <c r="I40" s="8"/>
    </row>
    <row r="41" spans="1:9" s="6" customFormat="1" ht="18" customHeight="1" x14ac:dyDescent="0.2">
      <c r="A41" s="4"/>
      <c r="B41" s="8"/>
      <c r="D41" s="8"/>
      <c r="E41" s="34"/>
      <c r="F41" s="34"/>
      <c r="I41" s="8"/>
    </row>
    <row r="42" spans="1:9" s="6" customFormat="1" ht="18" customHeight="1" x14ac:dyDescent="0.25">
      <c r="A42" s="25" t="s">
        <v>79</v>
      </c>
      <c r="B42" s="29">
        <v>1</v>
      </c>
      <c r="D42" s="8"/>
      <c r="E42" s="35"/>
      <c r="F42" s="35"/>
      <c r="I42" s="8"/>
    </row>
    <row r="43" spans="1:9" s="6" customFormat="1" ht="18" customHeight="1" x14ac:dyDescent="0.25">
      <c r="A43" s="26" t="s">
        <v>80</v>
      </c>
      <c r="B43" s="30">
        <v>4</v>
      </c>
      <c r="D43" s="8"/>
      <c r="I43" s="8"/>
    </row>
    <row r="44" spans="1:9" s="6" customFormat="1" ht="18" customHeight="1" x14ac:dyDescent="0.2">
      <c r="A44" s="18"/>
      <c r="B44" s="8"/>
      <c r="C44" s="4"/>
      <c r="D44" s="8"/>
      <c r="I44" s="8"/>
    </row>
    <row r="45" spans="1:9" s="6" customFormat="1" ht="18" customHeight="1" x14ac:dyDescent="0.25">
      <c r="A45" s="3"/>
      <c r="B45" s="8"/>
      <c r="C45" s="25" t="s">
        <v>80</v>
      </c>
      <c r="D45" s="29">
        <v>2</v>
      </c>
      <c r="I45" s="8"/>
    </row>
    <row r="46" spans="1:9" s="6" customFormat="1" ht="18" customHeight="1" x14ac:dyDescent="0.25">
      <c r="A46" s="3"/>
      <c r="B46" s="8"/>
      <c r="C46" s="26" t="s">
        <v>82</v>
      </c>
      <c r="D46" s="30">
        <v>5</v>
      </c>
      <c r="I46" s="8"/>
    </row>
    <row r="47" spans="1:9" s="6" customFormat="1" ht="18" customHeight="1" x14ac:dyDescent="0.2">
      <c r="A47" s="4"/>
      <c r="B47" s="8"/>
      <c r="C47" s="34"/>
      <c r="D47" s="34"/>
      <c r="I47" s="8"/>
    </row>
    <row r="48" spans="1:9" s="6" customFormat="1" ht="18" customHeight="1" x14ac:dyDescent="0.25">
      <c r="A48" s="25" t="s">
        <v>81</v>
      </c>
      <c r="B48" s="29">
        <v>2</v>
      </c>
      <c r="C48" s="35"/>
      <c r="D48" s="35"/>
      <c r="I48" s="8"/>
    </row>
    <row r="49" spans="1:9" s="6" customFormat="1" ht="18" customHeight="1" x14ac:dyDescent="0.25">
      <c r="A49" s="26" t="s">
        <v>82</v>
      </c>
      <c r="B49" s="30">
        <v>4</v>
      </c>
      <c r="I49" s="8"/>
    </row>
    <row r="50" spans="1:9" s="6" customFormat="1" ht="18" customHeight="1" x14ac:dyDescent="0.2">
      <c r="A50" s="18" t="str">
        <f>LEFT(Data!$M9,IF(LEN(Data!$M9),FIND(", -",Data!$M9)-1,0))</f>
        <v/>
      </c>
      <c r="I50" s="8"/>
    </row>
    <row r="51" spans="1:9" s="6" customFormat="1" ht="18" customHeight="1" x14ac:dyDescent="0.2">
      <c r="A51" s="3"/>
      <c r="I51" s="8"/>
    </row>
    <row r="52" spans="1:9" s="6" customFormat="1" ht="15" customHeight="1" x14ac:dyDescent="0.2">
      <c r="A52" s="3"/>
      <c r="I52" s="8"/>
    </row>
    <row r="53" spans="1:9" x14ac:dyDescent="0.2">
      <c r="C53" s="2"/>
      <c r="D53" s="2"/>
    </row>
    <row r="54" spans="1:9" x14ac:dyDescent="0.2">
      <c r="C54" s="2"/>
      <c r="D54" s="2"/>
    </row>
    <row r="55" spans="1:9" x14ac:dyDescent="0.2">
      <c r="C55" s="2"/>
      <c r="D55" s="2"/>
    </row>
    <row r="56" spans="1:9" x14ac:dyDescent="0.2">
      <c r="C56" s="2"/>
      <c r="D56" s="2"/>
    </row>
    <row r="57" spans="1:9" x14ac:dyDescent="0.2">
      <c r="C57" s="2"/>
      <c r="D57" s="2"/>
    </row>
    <row r="58" spans="1:9" x14ac:dyDescent="0.2">
      <c r="C58" s="2"/>
      <c r="D58" s="2"/>
    </row>
    <row r="59" spans="1:9" x14ac:dyDescent="0.2">
      <c r="C59" s="2"/>
      <c r="D59" s="2"/>
    </row>
    <row r="60" spans="1:9" x14ac:dyDescent="0.2">
      <c r="C60" s="2"/>
      <c r="D60" s="2"/>
    </row>
    <row r="61" spans="1:9" x14ac:dyDescent="0.2">
      <c r="C61" s="2"/>
      <c r="D61" s="2"/>
    </row>
    <row r="62" spans="1:9" x14ac:dyDescent="0.2">
      <c r="C62" s="2"/>
      <c r="D62" s="2"/>
    </row>
    <row r="63" spans="1:9" x14ac:dyDescent="0.2">
      <c r="C63" s="2"/>
      <c r="D63" s="2"/>
    </row>
    <row r="64" spans="1:9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</sheetData>
  <mergeCells count="7">
    <mergeCell ref="A1:H1"/>
    <mergeCell ref="C11:D12"/>
    <mergeCell ref="C35:D36"/>
    <mergeCell ref="C47:D48"/>
    <mergeCell ref="E17:F18"/>
    <mergeCell ref="E41:F42"/>
    <mergeCell ref="G28:H29"/>
  </mergeCells>
  <printOptions horizontalCentered="1" verticalCentered="1"/>
  <pageMargins left="0.39370078740157483" right="0.39370078740157483" top="0" bottom="0" header="0.19685039370078741" footer="0.11811023622047245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workbookViewId="0">
      <selection activeCell="D2" sqref="D2"/>
    </sheetView>
  </sheetViews>
  <sheetFormatPr defaultRowHeight="15" x14ac:dyDescent="0.25"/>
  <cols>
    <col min="1" max="1" width="19.140625" customWidth="1"/>
    <col min="13" max="13" width="14" customWidth="1"/>
  </cols>
  <sheetData>
    <row r="1" spans="1:43" x14ac:dyDescent="0.25">
      <c r="A1" s="17" t="s">
        <v>3</v>
      </c>
      <c r="B1" s="17" t="s">
        <v>4</v>
      </c>
      <c r="C1" s="17" t="s">
        <v>5</v>
      </c>
      <c r="D1" s="17" t="s">
        <v>6</v>
      </c>
      <c r="E1" s="17" t="s">
        <v>7</v>
      </c>
      <c r="F1" s="17" t="s">
        <v>8</v>
      </c>
      <c r="G1" s="17" t="s">
        <v>9</v>
      </c>
      <c r="H1" s="17" t="s">
        <v>10</v>
      </c>
      <c r="I1" s="17" t="s">
        <v>11</v>
      </c>
      <c r="J1" s="17" t="s">
        <v>12</v>
      </c>
      <c r="K1" s="17" t="s">
        <v>13</v>
      </c>
      <c r="M1" s="17" t="s">
        <v>14</v>
      </c>
      <c r="N1" s="17" t="s">
        <v>15</v>
      </c>
      <c r="O1" s="17" t="s">
        <v>16</v>
      </c>
      <c r="P1" s="17" t="s">
        <v>17</v>
      </c>
      <c r="Q1" s="17" t="s">
        <v>18</v>
      </c>
      <c r="R1" s="17" t="s">
        <v>19</v>
      </c>
      <c r="S1" s="17" t="s">
        <v>21</v>
      </c>
      <c r="T1" s="17" t="s">
        <v>22</v>
      </c>
      <c r="U1" s="17" t="s">
        <v>20</v>
      </c>
      <c r="V1" s="17" t="s">
        <v>23</v>
      </c>
      <c r="W1" s="17" t="s">
        <v>24</v>
      </c>
      <c r="X1" s="17" t="s">
        <v>25</v>
      </c>
      <c r="Y1" s="17" t="s">
        <v>26</v>
      </c>
      <c r="Z1" s="17" t="s">
        <v>27</v>
      </c>
      <c r="AA1" s="17" t="s">
        <v>28</v>
      </c>
      <c r="AB1" s="17" t="s">
        <v>29</v>
      </c>
      <c r="AC1" s="17" t="s">
        <v>30</v>
      </c>
      <c r="AD1" s="17" t="s">
        <v>31</v>
      </c>
      <c r="AE1" s="17" t="s">
        <v>32</v>
      </c>
      <c r="AF1" s="17" t="s">
        <v>33</v>
      </c>
      <c r="AG1" s="17" t="s">
        <v>34</v>
      </c>
      <c r="AH1" s="17" t="s">
        <v>35</v>
      </c>
      <c r="AI1" s="17" t="s">
        <v>36</v>
      </c>
      <c r="AJ1" s="17" t="s">
        <v>37</v>
      </c>
      <c r="AK1" s="17" t="s">
        <v>38</v>
      </c>
      <c r="AL1" s="17" t="s">
        <v>39</v>
      </c>
      <c r="AM1" s="17" t="s">
        <v>40</v>
      </c>
      <c r="AN1" s="17" t="s">
        <v>41</v>
      </c>
      <c r="AO1" s="17" t="s">
        <v>42</v>
      </c>
      <c r="AP1" s="17" t="s">
        <v>43</v>
      </c>
      <c r="AQ1" s="17" t="s">
        <v>44</v>
      </c>
    </row>
    <row r="2" spans="1:43" x14ac:dyDescent="0.25">
      <c r="A2">
        <v>388</v>
      </c>
      <c r="B2">
        <v>1</v>
      </c>
      <c r="C2">
        <v>1</v>
      </c>
      <c r="F2">
        <f>IF(LEN(Drawsheet!$B$6),IF(Drawsheet!$B$6="F","",Drawsheet!$B$6),"")</f>
        <v>4</v>
      </c>
      <c r="G2">
        <f>IF(LEN(Drawsheet!$B$7),IF(Drawsheet!$B$7="F","",Drawsheet!$B$7),"")</f>
        <v>2</v>
      </c>
      <c r="H2" t="str">
        <f>IF(Drawsheet!$B$6="F","1","")</f>
        <v/>
      </c>
      <c r="I2" t="str">
        <f>IF(Drawsheet!$B$7="F","1","")</f>
        <v/>
      </c>
      <c r="L2">
        <f>IF(F2&gt;G2,E2,D2)</f>
        <v>0</v>
      </c>
      <c r="M2" t="str">
        <f t="shared" ref="M2:M16" si="0">IF(LEN(N2),N2&amp;"-"&amp;O2 &amp; ", " &amp;P2&amp;"-"&amp;Q2 &amp; ", " &amp;R2&amp;"-"&amp;S2 &amp; ", " &amp;T2&amp;"-"&amp;U2 &amp; ", " &amp;V2&amp;"-"&amp;W2 &amp; ", " &amp;X2&amp;"-"&amp;Y2 &amp; ", " &amp;Z2&amp;"-"&amp;AA2 &amp; ", " &amp;AB2&amp;"-"&amp;AC2 &amp; ", " &amp;AD2&amp;"-"&amp;AE2 &amp; ", " &amp;AF2&amp;"-"&amp;AG2 &amp; ", " &amp;AH2&amp;"-"&amp;AI2 &amp; ", " &amp;AJ2&amp;"-"&amp;AK2 &amp; ", " &amp;AL2&amp;"-"&amp;AM2 &amp; ", " &amp;AN2&amp;"-"&amp;AO2 &amp; ", " &amp;AP2&amp;"-"&amp;AQ2,"")</f>
        <v/>
      </c>
    </row>
    <row r="3" spans="1:43" x14ac:dyDescent="0.25">
      <c r="A3">
        <v>388</v>
      </c>
      <c r="B3">
        <v>1</v>
      </c>
      <c r="C3">
        <v>2</v>
      </c>
      <c r="F3">
        <f>IF(LEN(Drawsheet!$B$12),IF(Drawsheet!$B$12="F","",Drawsheet!$B$12),"")</f>
        <v>1</v>
      </c>
      <c r="G3">
        <f>IF(LEN(Drawsheet!$B$13),IF(Drawsheet!$B$13="F","",Drawsheet!$B$13),"")</f>
        <v>4</v>
      </c>
      <c r="H3" t="str">
        <f>IF(Drawsheet!$B$12="F","1","")</f>
        <v/>
      </c>
      <c r="I3" t="str">
        <f>IF(Drawsheet!$B$13="F","1","")</f>
        <v/>
      </c>
      <c r="L3">
        <f t="shared" ref="L3:L16" si="1">IF(F3&gt;G3,E3,D3)</f>
        <v>0</v>
      </c>
      <c r="M3" t="str">
        <f t="shared" si="0"/>
        <v/>
      </c>
    </row>
    <row r="4" spans="1:43" x14ac:dyDescent="0.25">
      <c r="A4">
        <v>388</v>
      </c>
      <c r="B4">
        <v>1</v>
      </c>
      <c r="C4">
        <v>3</v>
      </c>
      <c r="F4">
        <f>IF(LEN(Drawsheet!$B$18),IF(Drawsheet!$B$18="F","",Drawsheet!$B$18),"")</f>
        <v>4</v>
      </c>
      <c r="G4">
        <f>IF(LEN(Drawsheet!$B$19),IF(Drawsheet!$B$19="F","",Drawsheet!$B$19),"")</f>
        <v>2</v>
      </c>
      <c r="H4" t="str">
        <f>IF(Drawsheet!$B$18="F","1","")</f>
        <v/>
      </c>
      <c r="I4" t="str">
        <f>IF(Drawsheet!$B$19="F","1","")</f>
        <v/>
      </c>
      <c r="L4">
        <f t="shared" si="1"/>
        <v>0</v>
      </c>
      <c r="M4" t="str">
        <f t="shared" si="0"/>
        <v/>
      </c>
    </row>
    <row r="5" spans="1:43" x14ac:dyDescent="0.25">
      <c r="A5">
        <v>388</v>
      </c>
      <c r="B5">
        <v>1</v>
      </c>
      <c r="C5">
        <v>4</v>
      </c>
      <c r="F5">
        <f>IF(LEN(Drawsheet!$B$24),IF(Drawsheet!$B$24="F","",Drawsheet!$B$24),"")</f>
        <v>1</v>
      </c>
      <c r="G5">
        <f>IF(LEN(Drawsheet!$B$25),IF(Drawsheet!$B$25="F","",Drawsheet!$B$25),"")</f>
        <v>4</v>
      </c>
      <c r="H5" t="str">
        <f>IF(Drawsheet!$B$24="F","1","")</f>
        <v/>
      </c>
      <c r="I5" t="str">
        <f>IF(Drawsheet!$B$25="F","1","")</f>
        <v/>
      </c>
      <c r="L5">
        <f t="shared" si="1"/>
        <v>0</v>
      </c>
      <c r="M5" t="str">
        <f t="shared" si="0"/>
        <v/>
      </c>
    </row>
    <row r="6" spans="1:43" x14ac:dyDescent="0.25">
      <c r="A6">
        <v>388</v>
      </c>
      <c r="B6">
        <v>1</v>
      </c>
      <c r="C6">
        <v>5</v>
      </c>
      <c r="F6">
        <f>IF(LEN(Drawsheet!$B$30),IF(Drawsheet!$B$30="F","",Drawsheet!$B$30),"")</f>
        <v>0</v>
      </c>
      <c r="G6">
        <f>IF(LEN(Drawsheet!$B$31),IF(Drawsheet!$B$31="F","",Drawsheet!$B$31),"")</f>
        <v>4</v>
      </c>
      <c r="H6" t="str">
        <f>IF(Drawsheet!$B$30="F","1","")</f>
        <v/>
      </c>
      <c r="I6" t="str">
        <f>IF(Drawsheet!$B$31="F","1","")</f>
        <v/>
      </c>
      <c r="L6">
        <f t="shared" si="1"/>
        <v>0</v>
      </c>
      <c r="M6" t="str">
        <f t="shared" si="0"/>
        <v/>
      </c>
    </row>
    <row r="7" spans="1:43" x14ac:dyDescent="0.25">
      <c r="A7">
        <v>388</v>
      </c>
      <c r="B7">
        <v>1</v>
      </c>
      <c r="C7">
        <v>6</v>
      </c>
      <c r="F7">
        <f>IF(LEN(Drawsheet!$B$36),IF(Drawsheet!$B$36="F","",Drawsheet!$B$36),"")</f>
        <v>3</v>
      </c>
      <c r="G7">
        <f>IF(LEN(Drawsheet!$B$37),IF(Drawsheet!$B$37="F","",Drawsheet!$B$37),"")</f>
        <v>4</v>
      </c>
      <c r="H7" t="str">
        <f>IF(Drawsheet!$B$36="F","1","")</f>
        <v/>
      </c>
      <c r="I7" t="str">
        <f>IF(Drawsheet!$B$37="F","1","")</f>
        <v/>
      </c>
      <c r="L7">
        <f t="shared" si="1"/>
        <v>0</v>
      </c>
      <c r="M7" t="str">
        <f t="shared" si="0"/>
        <v/>
      </c>
    </row>
    <row r="8" spans="1:43" x14ac:dyDescent="0.25">
      <c r="A8">
        <v>388</v>
      </c>
      <c r="B8">
        <v>1</v>
      </c>
      <c r="C8">
        <v>7</v>
      </c>
      <c r="F8">
        <f>IF(LEN(Drawsheet!$B$42),IF(Drawsheet!$B$42="F","",Drawsheet!$B$42),"")</f>
        <v>1</v>
      </c>
      <c r="G8">
        <f>IF(LEN(Drawsheet!$B$43),IF(Drawsheet!$B$43="F","",Drawsheet!$B$43),"")</f>
        <v>4</v>
      </c>
      <c r="H8" t="str">
        <f>IF(Drawsheet!$B$42="F","1","")</f>
        <v/>
      </c>
      <c r="I8" t="str">
        <f>IF(Drawsheet!$B$43="F","1","")</f>
        <v/>
      </c>
      <c r="L8">
        <f t="shared" si="1"/>
        <v>0</v>
      </c>
      <c r="M8" t="str">
        <f t="shared" si="0"/>
        <v/>
      </c>
    </row>
    <row r="9" spans="1:43" x14ac:dyDescent="0.25">
      <c r="A9">
        <v>388</v>
      </c>
      <c r="B9">
        <v>1</v>
      </c>
      <c r="C9">
        <v>8</v>
      </c>
      <c r="F9">
        <f>IF(LEN(Drawsheet!$B$48),IF(Drawsheet!$B$48="F","",Drawsheet!$B$48),"")</f>
        <v>2</v>
      </c>
      <c r="G9">
        <f>IF(LEN(Drawsheet!$B$49),IF(Drawsheet!$B$49="F","",Drawsheet!$B$49),"")</f>
        <v>4</v>
      </c>
      <c r="H9" t="str">
        <f>IF(Drawsheet!$B$48="F","1","")</f>
        <v/>
      </c>
      <c r="I9" t="str">
        <f>IF(Drawsheet!$B$49="F","1","")</f>
        <v/>
      </c>
      <c r="L9">
        <f t="shared" si="1"/>
        <v>0</v>
      </c>
      <c r="M9" t="str">
        <f t="shared" si="0"/>
        <v/>
      </c>
    </row>
    <row r="10" spans="1:43" x14ac:dyDescent="0.25">
      <c r="A10">
        <v>388</v>
      </c>
      <c r="B10">
        <v>2</v>
      </c>
      <c r="C10">
        <v>1</v>
      </c>
      <c r="D10">
        <f>IF($H2="1",$E2,IF($I2="1",$D2,IF(LEN($F2),IF(LEN($G2),IF($F2&gt;$G2,$D2,$E2),""),"")))</f>
        <v>0</v>
      </c>
      <c r="E10">
        <f>IF($H3="1",$E3,IF($I3="1",$D3,IF(LEN($F3),IF(LEN($G3),IF($F3&gt;$G3,$D3,$E3),""),"")))</f>
        <v>0</v>
      </c>
      <c r="F10">
        <f>IF(LEN(Drawsheet!$D$9),IF(Drawsheet!$D$9="F","",Drawsheet!$D$9),"")</f>
        <v>5</v>
      </c>
      <c r="G10">
        <f>IF(LEN(Drawsheet!$D$10),IF(Drawsheet!$D$10="F","",Drawsheet!$D$10),"")</f>
        <v>2</v>
      </c>
      <c r="H10" t="str">
        <f>IF(Drawsheet!$D$9="F","1","")</f>
        <v/>
      </c>
      <c r="I10" t="str">
        <f>IF(Drawsheet!$D$10="F","1","")</f>
        <v/>
      </c>
      <c r="L10">
        <f t="shared" si="1"/>
        <v>0</v>
      </c>
      <c r="M10" t="str">
        <f t="shared" si="0"/>
        <v/>
      </c>
    </row>
    <row r="11" spans="1:43" x14ac:dyDescent="0.25">
      <c r="A11">
        <v>388</v>
      </c>
      <c r="B11">
        <v>2</v>
      </c>
      <c r="C11">
        <v>2</v>
      </c>
      <c r="D11">
        <f>IF($H4="1",$E4,IF($I4="1",$D4,IF(LEN($F4),IF(LEN($G4),IF($F4&gt;$G4,$D4,$E4),""),"")))</f>
        <v>0</v>
      </c>
      <c r="E11">
        <f>IF($H5="1",$E5,IF($I5="1",$D5,IF(LEN($F5),IF(LEN($G5),IF($F5&gt;$G5,$D5,$E5),""),"")))</f>
        <v>0</v>
      </c>
      <c r="F11">
        <f>IF(LEN(Drawsheet!$D$21),IF(Drawsheet!$D$21="F","",Drawsheet!$D$21),"")</f>
        <v>2</v>
      </c>
      <c r="G11">
        <f>IF(LEN(Drawsheet!$D$22),IF(Drawsheet!$D$22="F","",Drawsheet!$D$22),"")</f>
        <v>5</v>
      </c>
      <c r="H11" t="str">
        <f>IF(Drawsheet!$D$21="F","1","")</f>
        <v/>
      </c>
      <c r="I11" t="str">
        <f>IF(Drawsheet!$D$22="F","1","")</f>
        <v/>
      </c>
      <c r="L11">
        <f t="shared" si="1"/>
        <v>0</v>
      </c>
      <c r="M11" t="str">
        <f t="shared" si="0"/>
        <v/>
      </c>
    </row>
    <row r="12" spans="1:43" x14ac:dyDescent="0.25">
      <c r="A12">
        <v>388</v>
      </c>
      <c r="B12">
        <v>2</v>
      </c>
      <c r="C12">
        <v>3</v>
      </c>
      <c r="D12">
        <f>IF($H6="1",$E6,IF($I6="1",$D6,IF(LEN($F6),IF(LEN($G6),IF($F6&gt;$G6,$D6,$E6),""),"")))</f>
        <v>0</v>
      </c>
      <c r="E12">
        <f>IF($H7="1",$E7,IF($I7="1",$D7,IF(LEN($F7),IF(LEN($G7),IF($F7&gt;$G7,$D7,$E7),""),"")))</f>
        <v>0</v>
      </c>
      <c r="F12" t="str">
        <f>IF(LEN(Drawsheet!$D$33),IF(Drawsheet!$D$33="F","",Drawsheet!$D$33),"")</f>
        <v>W/O</v>
      </c>
      <c r="G12" t="str">
        <f>IF(LEN(Drawsheet!$D$34),IF(Drawsheet!$D$34="F","",Drawsheet!$D$34),"")</f>
        <v/>
      </c>
      <c r="H12" t="str">
        <f>IF(Drawsheet!$D$33="F","1","")</f>
        <v/>
      </c>
      <c r="I12" t="str">
        <f>IF(Drawsheet!$D$34="F","1","")</f>
        <v/>
      </c>
      <c r="L12">
        <f t="shared" si="1"/>
        <v>0</v>
      </c>
      <c r="M12" t="str">
        <f t="shared" si="0"/>
        <v/>
      </c>
    </row>
    <row r="13" spans="1:43" x14ac:dyDescent="0.25">
      <c r="A13">
        <v>388</v>
      </c>
      <c r="B13">
        <v>2</v>
      </c>
      <c r="C13">
        <v>4</v>
      </c>
      <c r="D13">
        <f>IF($H8="1",$E8,IF($I8="1",$D8,IF(LEN($F8),IF(LEN($G8),IF($F8&gt;$G8,$D8,$E8),""),"")))</f>
        <v>0</v>
      </c>
      <c r="E13">
        <f>IF($H9="1",$E9,IF($I9="1",$D9,IF(LEN($F9),IF(LEN($G9),IF($F9&gt;$G9,$D9,$E9),""),"")))</f>
        <v>0</v>
      </c>
      <c r="F13">
        <f>IF(LEN(Drawsheet!$D$45),IF(Drawsheet!$D$45="F","",Drawsheet!$D$45),"")</f>
        <v>2</v>
      </c>
      <c r="G13">
        <f>IF(LEN(Drawsheet!$D$46),IF(Drawsheet!$D$46="F","",Drawsheet!$D$46),"")</f>
        <v>5</v>
      </c>
      <c r="H13" t="str">
        <f>IF(Drawsheet!$D$45="F","1","")</f>
        <v/>
      </c>
      <c r="I13" t="str">
        <f>IF(Drawsheet!$D$46="F","1","")</f>
        <v/>
      </c>
      <c r="L13">
        <f t="shared" si="1"/>
        <v>0</v>
      </c>
      <c r="M13" t="str">
        <f t="shared" si="0"/>
        <v/>
      </c>
    </row>
    <row r="14" spans="1:43" x14ac:dyDescent="0.25">
      <c r="A14">
        <v>388</v>
      </c>
      <c r="B14">
        <v>3</v>
      </c>
      <c r="C14">
        <v>1</v>
      </c>
      <c r="D14">
        <f>IF($H10="1",$E10,IF($I10="1",$D10,IF(LEN($F10),IF(LEN($G10),IF($F10&gt;$G10,$D10,$E10),""),"")))</f>
        <v>0</v>
      </c>
      <c r="E14">
        <f>IF($H11="1",$E11,IF($I11="1",$D11,IF(LEN($F11),IF(LEN($G11),IF($F11&gt;$G11,$D11,$E11),""),"")))</f>
        <v>0</v>
      </c>
      <c r="F14">
        <f>IF(LEN(Drawsheet!$F$15),IF(Drawsheet!$F$15="F","",Drawsheet!$F$15),"")</f>
        <v>6</v>
      </c>
      <c r="G14">
        <f>IF(LEN(Drawsheet!$F$16),IF(Drawsheet!$F$16="F","",Drawsheet!$F$16),"")</f>
        <v>3</v>
      </c>
      <c r="H14" t="str">
        <f>IF(Drawsheet!$F$15="F","1","")</f>
        <v/>
      </c>
      <c r="I14" t="str">
        <f>IF(Drawsheet!$F$16="F","1","")</f>
        <v/>
      </c>
      <c r="L14">
        <f t="shared" si="1"/>
        <v>0</v>
      </c>
      <c r="M14" t="str">
        <f t="shared" si="0"/>
        <v/>
      </c>
    </row>
    <row r="15" spans="1:43" x14ac:dyDescent="0.25">
      <c r="A15">
        <v>388</v>
      </c>
      <c r="B15">
        <v>3</v>
      </c>
      <c r="C15">
        <v>2</v>
      </c>
      <c r="D15" t="str">
        <f>IF($H12="1",$E12,IF($I12="1",$D12,IF(LEN($F12),IF(LEN($G12),IF($F12&gt;$G12,$D12,$E12),""),"")))</f>
        <v/>
      </c>
      <c r="E15">
        <f>IF($H13="1",$E13,IF($I13="1",$D13,IF(LEN($F13),IF(LEN($G13),IF($F13&gt;$G13,$D13,$E13),""),"")))</f>
        <v>0</v>
      </c>
      <c r="F15">
        <f>IF(LEN(Drawsheet!$F$39),IF(Drawsheet!$F$39="F","",Drawsheet!$F$39),"")</f>
        <v>1</v>
      </c>
      <c r="G15">
        <f>IF(LEN(Drawsheet!$F$40),IF(Drawsheet!$F$40="F","",Drawsheet!$F$40),"")</f>
        <v>6</v>
      </c>
      <c r="H15" t="str">
        <f>IF(Drawsheet!$F$39="F","1","")</f>
        <v/>
      </c>
      <c r="I15" t="str">
        <f>IF(Drawsheet!$F$40="F","1","")</f>
        <v/>
      </c>
      <c r="L15" t="str">
        <f t="shared" si="1"/>
        <v/>
      </c>
      <c r="M15" t="str">
        <f t="shared" si="0"/>
        <v/>
      </c>
    </row>
    <row r="16" spans="1:43" x14ac:dyDescent="0.25">
      <c r="A16">
        <v>388</v>
      </c>
      <c r="B16">
        <v>4</v>
      </c>
      <c r="C16">
        <v>1</v>
      </c>
      <c r="D16">
        <f>IF($H14="1",$E14,IF($I14="1",$D14,IF(LEN($F14),IF(LEN($G14),IF($F14&gt;$G14,$D14,$E14),""),"")))</f>
        <v>0</v>
      </c>
      <c r="E16">
        <f>IF($H15="1",$E15,IF($I15="1",$D15,IF(LEN($F15),IF(LEN($G15),IF($F15&gt;$G15,$D15,$E15),""),"")))</f>
        <v>0</v>
      </c>
      <c r="F16">
        <f>IF(LEN(Drawsheet!$H$26),IF(Drawsheet!$H$26="F","",Drawsheet!$H$26),"")</f>
        <v>6</v>
      </c>
      <c r="G16">
        <f>IF(LEN(Drawsheet!$H$27),IF(Drawsheet!$H$27="F","",Drawsheet!$H$27),"")</f>
        <v>5</v>
      </c>
      <c r="H16" t="str">
        <f>IF(Drawsheet!$H$26="F","1","")</f>
        <v/>
      </c>
      <c r="I16" t="str">
        <f>IF(Drawsheet!$H$27="F","1","")</f>
        <v/>
      </c>
      <c r="L16">
        <f t="shared" si="1"/>
        <v>0</v>
      </c>
      <c r="M16" t="str">
        <f t="shared" si="0"/>
        <v/>
      </c>
    </row>
  </sheetData>
  <pageMargins left="0.7" right="0.7" top="0.75" bottom="0.75" header="0.3" footer="0.3"/>
  <pageSetup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14" sqref="A14:C14"/>
    </sheetView>
  </sheetViews>
  <sheetFormatPr defaultRowHeight="15" x14ac:dyDescent="0.25"/>
  <cols>
    <col min="2" max="2" width="15" bestFit="1" customWidth="1"/>
  </cols>
  <sheetData>
    <row r="1" spans="1:3" x14ac:dyDescent="0.25">
      <c r="A1">
        <v>185</v>
      </c>
      <c r="B1" t="s">
        <v>45</v>
      </c>
      <c r="C1">
        <v>51</v>
      </c>
    </row>
    <row r="2" spans="1:3" x14ac:dyDescent="0.25">
      <c r="A2">
        <v>185</v>
      </c>
      <c r="B2" t="s">
        <v>47</v>
      </c>
      <c r="C2">
        <v>44</v>
      </c>
    </row>
    <row r="3" spans="1:3" x14ac:dyDescent="0.25">
      <c r="A3">
        <v>185</v>
      </c>
      <c r="B3" t="s">
        <v>49</v>
      </c>
      <c r="C3">
        <v>47</v>
      </c>
    </row>
    <row r="4" spans="1:3" x14ac:dyDescent="0.25">
      <c r="A4">
        <v>185</v>
      </c>
      <c r="B4" t="s">
        <v>51</v>
      </c>
      <c r="C4">
        <v>69</v>
      </c>
    </row>
    <row r="5" spans="1:3" x14ac:dyDescent="0.25">
      <c r="A5">
        <v>185</v>
      </c>
      <c r="B5" t="s">
        <v>46</v>
      </c>
      <c r="C5">
        <v>44</v>
      </c>
    </row>
    <row r="6" spans="1:3" x14ac:dyDescent="0.25">
      <c r="A6">
        <v>185</v>
      </c>
      <c r="B6" t="s">
        <v>53</v>
      </c>
      <c r="C6" t="s">
        <v>63</v>
      </c>
    </row>
    <row r="7" spans="1:3" x14ac:dyDescent="0.25">
      <c r="A7">
        <v>185</v>
      </c>
      <c r="B7" t="s">
        <v>52</v>
      </c>
      <c r="C7" t="s">
        <v>61</v>
      </c>
    </row>
    <row r="8" spans="1:3" x14ac:dyDescent="0.25">
      <c r="A8">
        <v>185</v>
      </c>
      <c r="B8" t="s">
        <v>54</v>
      </c>
      <c r="C8" t="s">
        <v>62</v>
      </c>
    </row>
    <row r="9" spans="1:3" x14ac:dyDescent="0.25">
      <c r="A9">
        <v>185</v>
      </c>
      <c r="B9" t="s">
        <v>57</v>
      </c>
      <c r="C9">
        <v>40</v>
      </c>
    </row>
    <row r="10" spans="1:3" x14ac:dyDescent="0.25">
      <c r="A10">
        <v>185</v>
      </c>
      <c r="B10" t="s">
        <v>50</v>
      </c>
      <c r="C10">
        <v>55</v>
      </c>
    </row>
    <row r="11" spans="1:3" x14ac:dyDescent="0.25">
      <c r="A11">
        <v>185</v>
      </c>
      <c r="B11" t="s">
        <v>56</v>
      </c>
      <c r="C11">
        <v>53</v>
      </c>
    </row>
    <row r="12" spans="1:3" x14ac:dyDescent="0.25">
      <c r="A12">
        <v>185</v>
      </c>
      <c r="B12" t="s">
        <v>58</v>
      </c>
      <c r="C12">
        <v>58</v>
      </c>
    </row>
    <row r="13" spans="1:3" x14ac:dyDescent="0.25">
      <c r="A13">
        <v>185</v>
      </c>
      <c r="B13" t="s">
        <v>55</v>
      </c>
      <c r="C13" t="s">
        <v>60</v>
      </c>
    </row>
    <row r="14" spans="1:3" x14ac:dyDescent="0.25">
      <c r="A14">
        <v>185</v>
      </c>
      <c r="B14" t="s">
        <v>59</v>
      </c>
      <c r="C14" t="s">
        <v>64</v>
      </c>
    </row>
    <row r="15" spans="1:3" x14ac:dyDescent="0.25">
      <c r="A15">
        <v>185</v>
      </c>
      <c r="B15" t="s">
        <v>48</v>
      </c>
      <c r="C15">
        <v>44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Drawsheet</vt:lpstr>
      <vt:lpstr>Data</vt:lpstr>
      <vt:lpstr>Breaks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Wyard</dc:creator>
  <cp:lastModifiedBy>Alex Render</cp:lastModifiedBy>
  <cp:lastPrinted>2015-08-26T12:47:15Z</cp:lastPrinted>
  <dcterms:created xsi:type="dcterms:W3CDTF">2008-04-19T05:50:36Z</dcterms:created>
  <dcterms:modified xsi:type="dcterms:W3CDTF">2015-09-01T00:11:14Z</dcterms:modified>
</cp:coreProperties>
</file>